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6" yWindow="36" windowWidth="23256" windowHeight="13176" activeTab="1"/>
  </bookViews>
  <sheets>
    <sheet name="Trajets simples" sheetId="1" r:id="rId1"/>
    <sheet name="Trajets complexes" sheetId="3" r:id="rId2"/>
  </sheets>
  <calcPr calcId="145621"/>
</workbook>
</file>

<file path=xl/calcChain.xml><?xml version="1.0" encoding="utf-8"?>
<calcChain xmlns="http://schemas.openxmlformats.org/spreadsheetml/2006/main">
  <c r="E13" i="3" l="1"/>
  <c r="J11" i="3"/>
  <c r="E6" i="1"/>
  <c r="C22" i="1"/>
  <c r="E11" i="1" l="1"/>
  <c r="E12" i="1"/>
  <c r="D15" i="3" l="1"/>
  <c r="D14" i="3"/>
  <c r="F13" i="3"/>
  <c r="G13" i="3"/>
  <c r="G12" i="3" s="1"/>
  <c r="H13" i="3"/>
  <c r="H12" i="3" s="1"/>
  <c r="I13" i="3"/>
  <c r="I12" i="3" s="1"/>
  <c r="J13" i="3"/>
  <c r="J12" i="3" s="1"/>
  <c r="E23" i="1"/>
  <c r="E24" i="1" s="1"/>
  <c r="E17" i="1"/>
  <c r="E18" i="1" s="1"/>
  <c r="E5" i="1"/>
  <c r="F12" i="3" l="1"/>
  <c r="E12" i="3"/>
  <c r="B2" i="3" l="1"/>
  <c r="C2" i="3" s="1"/>
</calcChain>
</file>

<file path=xl/sharedStrings.xml><?xml version="1.0" encoding="utf-8"?>
<sst xmlns="http://schemas.openxmlformats.org/spreadsheetml/2006/main" count="56" uniqueCount="35">
  <si>
    <t>Voiture individuelle</t>
  </si>
  <si>
    <t>émission moyenne (g/km/passager)</t>
  </si>
  <si>
    <t>Télétravail</t>
  </si>
  <si>
    <t>Trajet 1</t>
  </si>
  <si>
    <t>Trajet 2</t>
  </si>
  <si>
    <t>-</t>
  </si>
  <si>
    <t>Vélo</t>
  </si>
  <si>
    <t>Voiture individuelle + 1 jour de télétravail par semaine</t>
  </si>
  <si>
    <t>Tout en vélo</t>
  </si>
  <si>
    <t>Covoiturage (3 passagers)</t>
  </si>
  <si>
    <t>Vélo + Voiture quand il pleut</t>
  </si>
  <si>
    <t>http://carlabelling.ademe.fr/recherche/index?category</t>
  </si>
  <si>
    <t>Trajet 3</t>
  </si>
  <si>
    <t>Emission de CO2 moyenne sur l'année</t>
  </si>
  <si>
    <t>J'utilise un véhicule émettant du CO2 (voiture thermique/hybride, moto, scooter)</t>
  </si>
  <si>
    <t>J'utilise un transport non émetteur (vélo, trottinette, pieds, véhicule électrique)</t>
  </si>
  <si>
    <t>A titre indicatif</t>
  </si>
  <si>
    <t>Trajet 4</t>
  </si>
  <si>
    <t>Trajet 5</t>
  </si>
  <si>
    <t>Trajet 6</t>
  </si>
  <si>
    <t>Émission moyenne</t>
  </si>
  <si>
    <t>Je télétravaille à</t>
  </si>
  <si>
    <t>Nombre de personne dans le véhicule</t>
  </si>
  <si>
    <t xml:space="preserve">Limite permettant de bénéficier de la prime </t>
  </si>
  <si>
    <t>J'utilise un transport en commun sans participation de l'Entreprise : bus urbain</t>
  </si>
  <si>
    <t>J'utilise un transport en commun sans participation de l'Entreprise : tramway</t>
  </si>
  <si>
    <t>J'utilise un transport en commun sans participation de l'Entreprise : métro</t>
  </si>
  <si>
    <t>J'utilise un transport en commun sans participation de l'Entreprise : train</t>
  </si>
  <si>
    <t>Taux d'utilisation</t>
  </si>
  <si>
    <t>Covoiturage avec 2 personnes + Vélo (1 fois par semaine)</t>
  </si>
  <si>
    <t>https://www.oui.sncf/aide/calcul-des-emissions-de-co2-sur-votre-trajet-en-train</t>
  </si>
  <si>
    <t>Transport en commun (source SNCF)</t>
  </si>
  <si>
    <t>Véhicule particulier (source ADEME)</t>
  </si>
  <si>
    <t>Pourcentage</t>
  </si>
  <si>
    <t>J'utilise un transport en commun sans participation de l'Entreprise : bus interurbaine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</si>
</sst>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&quot; g/km&quot;"/>
    <numFmt numFmtId="165" formatCode="0.00&quot; km&quot;"/>
    <numFmt numFmtId="166" formatCode="0.00&quot; g/km/passage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4" fillId="2" borderId="0" xfId="0" applyNumberFormat="1" applyFont="1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Fill="1" applyBorder="1"/>
    <xf numFmtId="166" fontId="0" fillId="0" borderId="0" xfId="0" applyNumberFormat="1" applyFill="1" applyBorder="1"/>
    <xf numFmtId="0" fontId="0" fillId="0" borderId="3" xfId="0" applyBorder="1"/>
    <xf numFmtId="166" fontId="0" fillId="2" borderId="5" xfId="0" applyNumberFormat="1" applyFill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ont="1" applyFill="1"/>
    <xf numFmtId="164" fontId="2" fillId="5" borderId="0" xfId="0" applyNumberFormat="1" applyFont="1" applyFill="1"/>
    <xf numFmtId="0" fontId="0" fillId="5" borderId="0" xfId="0" applyFill="1" applyAlignment="1">
      <alignment horizontal="right"/>
    </xf>
    <xf numFmtId="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right"/>
    </xf>
    <xf numFmtId="0" fontId="3" fillId="5" borderId="0" xfId="1" applyFill="1" applyAlignment="1">
      <alignment horizontal="left"/>
    </xf>
    <xf numFmtId="0" fontId="3" fillId="5" borderId="0" xfId="1" applyFill="1" applyAlignment="1">
      <alignment horizontal="left"/>
    </xf>
    <xf numFmtId="0" fontId="0" fillId="4" borderId="10" xfId="0" applyFill="1" applyBorder="1"/>
    <xf numFmtId="0" fontId="2" fillId="3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164" fontId="0" fillId="2" borderId="10" xfId="0" applyNumberFormat="1" applyFont="1" applyFill="1" applyBorder="1"/>
    <xf numFmtId="165" fontId="0" fillId="4" borderId="10" xfId="0" applyNumberFormat="1" applyFill="1" applyBorder="1"/>
    <xf numFmtId="164" fontId="0" fillId="0" borderId="10" xfId="0" applyNumberFormat="1" applyFill="1" applyBorder="1"/>
    <xf numFmtId="166" fontId="0" fillId="0" borderId="10" xfId="0" applyNumberFormat="1" applyFill="1" applyBorder="1"/>
    <xf numFmtId="9" fontId="2" fillId="0" borderId="9" xfId="3" applyFont="1" applyBorder="1"/>
    <xf numFmtId="166" fontId="2" fillId="0" borderId="7" xfId="0" applyNumberFormat="1" applyFont="1" applyBorder="1"/>
    <xf numFmtId="9" fontId="2" fillId="0" borderId="10" xfId="0" applyNumberFormat="1" applyFont="1" applyFill="1" applyBorder="1"/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165" fontId="2" fillId="0" borderId="10" xfId="2" applyNumberFormat="1" applyFont="1" applyFill="1" applyBorder="1"/>
    <xf numFmtId="0" fontId="2" fillId="0" borderId="10" xfId="0" applyFont="1" applyFill="1" applyBorder="1"/>
    <xf numFmtId="164" fontId="2" fillId="0" borderId="10" xfId="0" applyNumberFormat="1" applyFont="1" applyFill="1" applyBorder="1"/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7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95250</xdr:rowOff>
    </xdr:from>
    <xdr:to>
      <xdr:col>7</xdr:col>
      <xdr:colOff>241032</xdr:colOff>
      <xdr:row>8</xdr:row>
      <xdr:rowOff>165133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295275"/>
          <a:ext cx="1288782" cy="1643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2</xdr:row>
      <xdr:rowOff>114300</xdr:rowOff>
    </xdr:from>
    <xdr:to>
      <xdr:col>0</xdr:col>
      <xdr:colOff>1793608</xdr:colOff>
      <xdr:row>11</xdr:row>
      <xdr:rowOff>43213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542925"/>
          <a:ext cx="1288782" cy="1643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oui.sncf/aide/calcul-des-emissions-de-co2-sur-votre-trajet-en-train" TargetMode="External"/><Relationship Id="rId1" Type="http://schemas.openxmlformats.org/officeDocument/2006/relationships/hyperlink" Target="http://carlabelling.ademe.fr/recherche/index?categ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selection activeCell="H19" sqref="H19"/>
    </sheetView>
  </sheetViews>
  <sheetFormatPr baseColWidth="10" defaultRowHeight="14.4" x14ac:dyDescent="0.3"/>
  <cols>
    <col min="1" max="1" width="11.44140625" style="4"/>
    <col min="2" max="2" width="23.88671875" bestFit="1" customWidth="1"/>
    <col min="3" max="3" width="20.33203125" bestFit="1" customWidth="1"/>
    <col min="4" max="4" width="33.44140625" customWidth="1"/>
    <col min="5" max="5" width="20.33203125" bestFit="1" customWidth="1"/>
    <col min="6" max="8" width="11.44140625" style="4"/>
    <col min="9" max="30" width="11.5546875" style="4"/>
  </cols>
  <sheetData>
    <row r="1" spans="1:30" s="4" customFormat="1" ht="15.75" thickBot="1" x14ac:dyDescent="0.3"/>
    <row r="2" spans="1:30" ht="21.6" thickBot="1" x14ac:dyDescent="0.45">
      <c r="B2" s="13" t="s">
        <v>7</v>
      </c>
      <c r="C2" s="14"/>
      <c r="D2" s="14"/>
      <c r="E2" s="15"/>
    </row>
    <row r="3" spans="1:30" ht="18.75" x14ac:dyDescent="0.3">
      <c r="B3" s="11" t="s">
        <v>3</v>
      </c>
      <c r="C3" s="12"/>
      <c r="D3" s="11" t="s">
        <v>4</v>
      </c>
      <c r="E3" s="12"/>
    </row>
    <row r="4" spans="1:30" x14ac:dyDescent="0.3">
      <c r="B4" s="9" t="s">
        <v>0</v>
      </c>
      <c r="C4" s="32">
        <v>120</v>
      </c>
      <c r="D4" s="9" t="s">
        <v>2</v>
      </c>
      <c r="E4" s="32">
        <v>0</v>
      </c>
    </row>
    <row r="5" spans="1:30" ht="15" thickBot="1" x14ac:dyDescent="0.35">
      <c r="B5" s="10" t="s">
        <v>28</v>
      </c>
      <c r="C5" s="31">
        <v>0.8</v>
      </c>
      <c r="D5" s="10" t="s">
        <v>28</v>
      </c>
      <c r="E5" s="31">
        <f>1-C5</f>
        <v>0.19999999999999996</v>
      </c>
    </row>
    <row r="6" spans="1:30" ht="15" thickBot="1" x14ac:dyDescent="0.35">
      <c r="B6" s="4"/>
      <c r="C6" s="4"/>
      <c r="D6" s="7" t="s">
        <v>1</v>
      </c>
      <c r="E6" s="8">
        <f>SUMPRODUCT(C4:E4,C5:E5)</f>
        <v>96</v>
      </c>
    </row>
    <row r="7" spans="1:30" s="3" customFormat="1" ht="15.75" thickBot="1" x14ac:dyDescent="0.3">
      <c r="A7" s="4"/>
      <c r="B7" s="4"/>
      <c r="C7" s="4"/>
      <c r="D7" s="5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.6" thickBot="1" x14ac:dyDescent="0.45">
      <c r="B8" s="13" t="s">
        <v>10</v>
      </c>
      <c r="C8" s="14"/>
      <c r="D8" s="14"/>
      <c r="E8" s="15"/>
    </row>
    <row r="9" spans="1:30" ht="19.5" customHeight="1" x14ac:dyDescent="0.3">
      <c r="B9" s="11" t="s">
        <v>3</v>
      </c>
      <c r="C9" s="12"/>
      <c r="D9" s="11" t="s">
        <v>4</v>
      </c>
      <c r="E9" s="12"/>
    </row>
    <row r="10" spans="1:30" ht="15.75" customHeight="1" x14ac:dyDescent="0.3">
      <c r="B10" s="9" t="s">
        <v>0</v>
      </c>
      <c r="C10" s="32">
        <v>120</v>
      </c>
      <c r="D10" s="9" t="s">
        <v>6</v>
      </c>
      <c r="E10" s="32">
        <v>0</v>
      </c>
    </row>
    <row r="11" spans="1:30" ht="15.75" customHeight="1" thickBot="1" x14ac:dyDescent="0.35">
      <c r="B11" s="10" t="s">
        <v>28</v>
      </c>
      <c r="C11" s="31">
        <v>0.6</v>
      </c>
      <c r="D11" s="10"/>
      <c r="E11" s="31">
        <f>1-C11</f>
        <v>0.4</v>
      </c>
    </row>
    <row r="12" spans="1:30" ht="15.75" customHeight="1" thickBot="1" x14ac:dyDescent="0.35">
      <c r="B12" s="4"/>
      <c r="C12" s="4"/>
      <c r="D12" s="7" t="s">
        <v>1</v>
      </c>
      <c r="E12" s="8">
        <f>SUMPRODUCT(C10:E10,C11:E11)</f>
        <v>72</v>
      </c>
    </row>
    <row r="13" spans="1:30" s="3" customFormat="1" ht="15.75" thickBot="1" x14ac:dyDescent="0.3">
      <c r="A13" s="4"/>
      <c r="B13" s="4"/>
      <c r="C13" s="4"/>
      <c r="D13" s="5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.6" thickBot="1" x14ac:dyDescent="0.45">
      <c r="B14" s="13" t="s">
        <v>8</v>
      </c>
      <c r="C14" s="14"/>
      <c r="D14" s="14"/>
      <c r="E14" s="15"/>
    </row>
    <row r="15" spans="1:30" ht="18.75" x14ac:dyDescent="0.3">
      <c r="B15" s="11" t="s">
        <v>3</v>
      </c>
      <c r="C15" s="12"/>
      <c r="D15" s="11" t="s">
        <v>4</v>
      </c>
      <c r="E15" s="12"/>
    </row>
    <row r="16" spans="1:30" x14ac:dyDescent="0.3">
      <c r="B16" s="9" t="s">
        <v>6</v>
      </c>
      <c r="C16" s="32">
        <v>0</v>
      </c>
      <c r="D16" s="9" t="s">
        <v>5</v>
      </c>
      <c r="E16" s="32">
        <v>0</v>
      </c>
    </row>
    <row r="17" spans="2:5" ht="15" thickBot="1" x14ac:dyDescent="0.35">
      <c r="B17" s="10" t="s">
        <v>28</v>
      </c>
      <c r="C17" s="31">
        <v>1</v>
      </c>
      <c r="D17" s="10" t="s">
        <v>28</v>
      </c>
      <c r="E17" s="31">
        <f>1-C17</f>
        <v>0</v>
      </c>
    </row>
    <row r="18" spans="2:5" ht="15" thickBot="1" x14ac:dyDescent="0.35">
      <c r="B18" s="4"/>
      <c r="C18" s="4"/>
      <c r="D18" s="7" t="s">
        <v>1</v>
      </c>
      <c r="E18" s="8">
        <f>C16*C17+E16*E17</f>
        <v>0</v>
      </c>
    </row>
    <row r="19" spans="2:5" ht="15.75" thickBot="1" x14ac:dyDescent="0.3">
      <c r="B19" s="4"/>
      <c r="C19" s="4"/>
      <c r="D19" s="5"/>
      <c r="E19" s="6"/>
    </row>
    <row r="20" spans="2:5" ht="21.6" thickBot="1" x14ac:dyDescent="0.45">
      <c r="B20" s="13" t="s">
        <v>29</v>
      </c>
      <c r="C20" s="14"/>
      <c r="D20" s="14"/>
      <c r="E20" s="15"/>
    </row>
    <row r="21" spans="2:5" ht="18.75" x14ac:dyDescent="0.3">
      <c r="B21" s="11" t="s">
        <v>3</v>
      </c>
      <c r="C21" s="12"/>
      <c r="D21" s="11" t="s">
        <v>4</v>
      </c>
      <c r="E21" s="12"/>
    </row>
    <row r="22" spans="2:5" x14ac:dyDescent="0.3">
      <c r="B22" s="9" t="s">
        <v>9</v>
      </c>
      <c r="C22" s="32">
        <f>C10/3</f>
        <v>40</v>
      </c>
      <c r="D22" s="9" t="s">
        <v>6</v>
      </c>
      <c r="E22" s="32">
        <v>0</v>
      </c>
    </row>
    <row r="23" spans="2:5" ht="15" thickBot="1" x14ac:dyDescent="0.35">
      <c r="B23" s="10" t="s">
        <v>28</v>
      </c>
      <c r="C23" s="31">
        <v>0.8</v>
      </c>
      <c r="D23" s="10" t="s">
        <v>28</v>
      </c>
      <c r="E23" s="31">
        <f>1-C23</f>
        <v>0.19999999999999996</v>
      </c>
    </row>
    <row r="24" spans="2:5" ht="15" thickBot="1" x14ac:dyDescent="0.35">
      <c r="B24" s="4"/>
      <c r="C24" s="4"/>
      <c r="D24" s="7" t="s">
        <v>1</v>
      </c>
      <c r="E24" s="8">
        <f>C22*C23+E22*E23</f>
        <v>32</v>
      </c>
    </row>
    <row r="25" spans="2:5" s="4" customFormat="1" ht="15" x14ac:dyDescent="0.25"/>
    <row r="26" spans="2:5" s="4" customFormat="1" x14ac:dyDescent="0.3"/>
    <row r="27" spans="2:5" s="4" customFormat="1" x14ac:dyDescent="0.3"/>
    <row r="28" spans="2:5" s="4" customFormat="1" x14ac:dyDescent="0.3"/>
    <row r="29" spans="2:5" s="4" customFormat="1" x14ac:dyDescent="0.3"/>
    <row r="30" spans="2:5" s="4" customFormat="1" x14ac:dyDescent="0.3"/>
    <row r="31" spans="2:5" s="4" customFormat="1" x14ac:dyDescent="0.3"/>
    <row r="32" spans="2:5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</sheetData>
  <mergeCells count="12">
    <mergeCell ref="B2:E2"/>
    <mergeCell ref="B8:E8"/>
    <mergeCell ref="B14:E14"/>
    <mergeCell ref="B3:C3"/>
    <mergeCell ref="D3:E3"/>
    <mergeCell ref="B9:C9"/>
    <mergeCell ref="D9:E9"/>
    <mergeCell ref="B15:C15"/>
    <mergeCell ref="D15:E15"/>
    <mergeCell ref="B21:C21"/>
    <mergeCell ref="D21:E21"/>
    <mergeCell ref="B20:E2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greaterThan" id="{49680858-8B8A-4F39-9A99-EA709CCC6B0A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lessThanOrEqual" id="{13E82E6A-AFFD-467C-8153-80639F253775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5" operator="greaterThan" id="{276A0F8E-8CCF-41DB-BB09-6C1F65F32172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lessThanOrEqual" id="{D6BA1B1E-72CB-4CFD-B191-C844367FF3AA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3" operator="greaterThan" id="{9CD19AC8-CFC4-49E7-8D7B-1FF5E9D9CC98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lessThanOrEqual" id="{BF79FFCA-906E-44F5-BBD1-12B38634ABA4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ellIs" priority="1" operator="greaterThan" id="{2D829A0F-1B30-4D80-BA3D-7EB8BC857B31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OrEqual" id="{856CF5B0-59E5-48A2-8E57-5AB94CA33C5A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abSelected="1" workbookViewId="0">
      <selection activeCell="B8" sqref="B8"/>
    </sheetView>
  </sheetViews>
  <sheetFormatPr baseColWidth="10" defaultColWidth="11.44140625" defaultRowHeight="14.4" x14ac:dyDescent="0.3"/>
  <cols>
    <col min="1" max="1" width="74.6640625" bestFit="1" customWidth="1"/>
    <col min="2" max="3" width="15.6640625" customWidth="1"/>
    <col min="4" max="4" width="20.33203125" bestFit="1" customWidth="1"/>
    <col min="5" max="10" width="11.5546875" bestFit="1" customWidth="1"/>
    <col min="11" max="52" width="11.44140625" style="4"/>
  </cols>
  <sheetData>
    <row r="1" spans="1:52" s="4" customFormat="1" x14ac:dyDescent="0.3"/>
    <row r="2" spans="1:52" s="2" customFormat="1" ht="18" x14ac:dyDescent="0.35">
      <c r="A2" s="34" t="s">
        <v>13</v>
      </c>
      <c r="B2" s="1">
        <f>IF(SUMPRODUCT(E11:J11,E13:J13)=0,0,SUMPRODUCT(E11:J11,E12:J12,E13:J13)*(1-B4)/(SUMPRODUCT(E11:J11,E13:J13)))</f>
        <v>0</v>
      </c>
      <c r="C2" s="35" t="str">
        <f>IF(B2&gt;B3,"Je ne suis pas elligible à la prime de 300€","Je bénéficie de la prime de 300€")</f>
        <v>Je bénéficie de la prime de 300€</v>
      </c>
      <c r="D2" s="35"/>
      <c r="E2" s="35"/>
      <c r="F2" s="35"/>
      <c r="G2" s="35"/>
      <c r="H2" s="35"/>
      <c r="I2" s="35"/>
      <c r="J2" s="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s="16" customFormat="1" x14ac:dyDescent="0.3">
      <c r="B3" s="17">
        <v>75</v>
      </c>
      <c r="C3" s="16" t="s">
        <v>23</v>
      </c>
    </row>
    <row r="4" spans="1:52" s="4" customFormat="1" x14ac:dyDescent="0.3">
      <c r="A4" s="18" t="s">
        <v>21</v>
      </c>
      <c r="B4" s="19">
        <v>0</v>
      </c>
    </row>
    <row r="5" spans="1:52" s="4" customFormat="1" ht="15" x14ac:dyDescent="0.25"/>
    <row r="6" spans="1:52" s="4" customFormat="1" ht="15" x14ac:dyDescent="0.25">
      <c r="A6" s="20" t="s">
        <v>16</v>
      </c>
    </row>
    <row r="7" spans="1:52" s="4" customFormat="1" x14ac:dyDescent="0.3">
      <c r="A7" s="18" t="s">
        <v>32</v>
      </c>
      <c r="B7" s="21" t="s">
        <v>11</v>
      </c>
      <c r="C7" s="21"/>
      <c r="D7" s="21"/>
      <c r="E7" s="21"/>
      <c r="F7" s="21"/>
      <c r="G7" s="21"/>
      <c r="H7" s="21"/>
      <c r="I7" s="21"/>
      <c r="J7" s="21"/>
    </row>
    <row r="8" spans="1:52" s="4" customFormat="1" x14ac:dyDescent="0.3">
      <c r="A8" s="18" t="s">
        <v>31</v>
      </c>
      <c r="B8" s="22" t="s">
        <v>30</v>
      </c>
      <c r="C8" s="22"/>
      <c r="D8" s="22"/>
      <c r="E8" s="22"/>
      <c r="F8" s="22"/>
      <c r="G8" s="22"/>
      <c r="H8" s="22"/>
      <c r="I8" s="22"/>
      <c r="J8" s="22"/>
    </row>
    <row r="9" spans="1:52" s="4" customFormat="1" ht="15" x14ac:dyDescent="0.25">
      <c r="B9" s="22"/>
      <c r="C9" s="22"/>
      <c r="D9" s="22"/>
      <c r="E9" s="22"/>
    </row>
    <row r="10" spans="1:52" s="2" customFormat="1" ht="15" x14ac:dyDescent="0.25">
      <c r="A10" s="4"/>
      <c r="B10" s="23"/>
      <c r="C10" s="23"/>
      <c r="D10" s="23"/>
      <c r="E10" s="24" t="s">
        <v>3</v>
      </c>
      <c r="F10" s="24" t="s">
        <v>4</v>
      </c>
      <c r="G10" s="24" t="s">
        <v>12</v>
      </c>
      <c r="H10" s="24" t="s">
        <v>17</v>
      </c>
      <c r="I10" s="24" t="s">
        <v>18</v>
      </c>
      <c r="J10" s="24" t="s">
        <v>19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2" customFormat="1" x14ac:dyDescent="0.3">
      <c r="A11" s="4"/>
      <c r="B11" s="25" t="s">
        <v>22</v>
      </c>
      <c r="C11" s="26"/>
      <c r="D11" s="23" t="s">
        <v>33</v>
      </c>
      <c r="E11" s="33">
        <v>0.8</v>
      </c>
      <c r="F11" s="33">
        <v>0.2</v>
      </c>
      <c r="G11" s="33"/>
      <c r="H11" s="33"/>
      <c r="I11" s="33"/>
      <c r="J11" s="33">
        <f>1-SUM(E11:I11)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x14ac:dyDescent="0.3">
      <c r="A12" s="4"/>
      <c r="B12" s="25"/>
      <c r="C12" s="26"/>
      <c r="D12" s="23" t="s">
        <v>20</v>
      </c>
      <c r="E12" s="27">
        <f>IF(E13=0,0,(SUMPRODUCT($D$14:$D$21,E14:E21))/E13)</f>
        <v>0</v>
      </c>
      <c r="F12" s="27">
        <f t="shared" ref="F12:J12" si="0">IF(F13=0,0,(SUMPRODUCT($D$14:$D$21,F14:F21))/F13)</f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</row>
    <row r="13" spans="1:52" x14ac:dyDescent="0.3">
      <c r="A13" s="4"/>
      <c r="B13" s="25"/>
      <c r="C13" s="26"/>
      <c r="D13" s="23"/>
      <c r="E13" s="28">
        <f t="shared" ref="E13:J13" si="1">SUM(E14:E21)</f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</row>
    <row r="14" spans="1:52" x14ac:dyDescent="0.3">
      <c r="A14" s="23" t="s">
        <v>14</v>
      </c>
      <c r="B14" s="37">
        <v>1</v>
      </c>
      <c r="C14" s="38">
        <v>140</v>
      </c>
      <c r="D14" s="30">
        <f>C14/B14</f>
        <v>140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52" x14ac:dyDescent="0.3">
      <c r="A15" s="23" t="s">
        <v>14</v>
      </c>
      <c r="B15" s="37">
        <v>3</v>
      </c>
      <c r="C15" s="38">
        <v>140</v>
      </c>
      <c r="D15" s="30">
        <f>C15/B15</f>
        <v>46.666666666666664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52" x14ac:dyDescent="0.3">
      <c r="A16" s="23" t="s">
        <v>34</v>
      </c>
      <c r="B16" s="23"/>
      <c r="C16" s="23"/>
      <c r="D16" s="30">
        <v>17.8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</row>
    <row r="17" spans="1:10" x14ac:dyDescent="0.3">
      <c r="A17" s="23" t="s">
        <v>24</v>
      </c>
      <c r="B17" s="23"/>
      <c r="C17" s="23"/>
      <c r="D17" s="30">
        <v>93.5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x14ac:dyDescent="0.3">
      <c r="A18" s="23" t="s">
        <v>25</v>
      </c>
      <c r="B18" s="23"/>
      <c r="C18" s="23"/>
      <c r="D18" s="30">
        <v>2.8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1:10" x14ac:dyDescent="0.3">
      <c r="A19" s="23" t="s">
        <v>26</v>
      </c>
      <c r="B19" s="23"/>
      <c r="C19" s="23"/>
      <c r="D19" s="30">
        <v>3.4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x14ac:dyDescent="0.3">
      <c r="A20" s="23" t="s">
        <v>27</v>
      </c>
      <c r="B20" s="23"/>
      <c r="C20" s="23"/>
      <c r="D20" s="30">
        <v>5.4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1:10" x14ac:dyDescent="0.3">
      <c r="A21" s="23" t="s">
        <v>15</v>
      </c>
      <c r="B21" s="23"/>
      <c r="C21" s="23"/>
      <c r="D21" s="29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1:10" s="4" customFormat="1" ht="15" x14ac:dyDescent="0.25"/>
    <row r="23" spans="1:10" s="4" customFormat="1" ht="15" x14ac:dyDescent="0.25"/>
    <row r="24" spans="1:10" s="4" customFormat="1" ht="15" x14ac:dyDescent="0.25"/>
    <row r="25" spans="1:10" s="4" customFormat="1" ht="15" x14ac:dyDescent="0.25"/>
    <row r="26" spans="1:10" s="4" customFormat="1" ht="15" x14ac:dyDescent="0.25"/>
    <row r="27" spans="1:10" s="4" customFormat="1" ht="15" x14ac:dyDescent="0.25"/>
    <row r="28" spans="1:10" s="4" customFormat="1" ht="15" x14ac:dyDescent="0.25"/>
    <row r="29" spans="1:10" s="4" customFormat="1" ht="15" x14ac:dyDescent="0.25"/>
    <row r="30" spans="1:10" s="4" customFormat="1" ht="15" x14ac:dyDescent="0.25"/>
    <row r="31" spans="1:10" s="4" customFormat="1" ht="15" x14ac:dyDescent="0.25"/>
    <row r="32" spans="1:10" s="4" customFormat="1" ht="15" x14ac:dyDescent="0.25"/>
    <row r="33" s="4" customFormat="1" ht="15" x14ac:dyDescent="0.25"/>
    <row r="34" s="4" customFormat="1" ht="15" x14ac:dyDescent="0.25"/>
    <row r="35" s="4" customFormat="1" ht="15" x14ac:dyDescent="0.25"/>
    <row r="36" s="4" customFormat="1" ht="15" x14ac:dyDescent="0.25"/>
    <row r="37" s="4" customFormat="1" ht="15" x14ac:dyDescent="0.25"/>
    <row r="38" s="4" customFormat="1" ht="15" x14ac:dyDescent="0.25"/>
    <row r="39" s="4" customFormat="1" ht="15" x14ac:dyDescent="0.25"/>
    <row r="40" s="4" customFormat="1" ht="15" x14ac:dyDescent="0.25"/>
    <row r="41" s="4" customFormat="1" ht="15" x14ac:dyDescent="0.25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pans="11:52" s="4" customFormat="1" x14ac:dyDescent="0.3"/>
    <row r="50" spans="11:52" s="4" customFormat="1" x14ac:dyDescent="0.3"/>
    <row r="51" spans="11:52" s="4" customFormat="1" x14ac:dyDescent="0.3"/>
    <row r="52" spans="11:52" s="4" customFormat="1" x14ac:dyDescent="0.3"/>
    <row r="53" spans="11:52" s="4" customFormat="1" x14ac:dyDescent="0.3"/>
    <row r="54" spans="11:52" s="4" customFormat="1" x14ac:dyDescent="0.3"/>
    <row r="55" spans="11:52" s="2" customFormat="1" x14ac:dyDescent="0.3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1:52" s="2" customFormat="1" x14ac:dyDescent="0.3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1:52" s="2" customFormat="1" x14ac:dyDescent="0.3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1:52" s="2" customFormat="1" x14ac:dyDescent="0.3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</sheetData>
  <mergeCells count="3">
    <mergeCell ref="C2:J2"/>
    <mergeCell ref="B11:B13"/>
    <mergeCell ref="B7:J7"/>
  </mergeCells>
  <conditionalFormatting sqref="B2">
    <cfRule type="cellIs" dxfId="37" priority="3" stopIfTrue="1" operator="lessThanOrEqual">
      <formula>$B$3</formula>
    </cfRule>
  </conditionalFormatting>
  <conditionalFormatting sqref="E12:J12">
    <cfRule type="cellIs" dxfId="36" priority="1" stopIfTrue="1" operator="lessThanOrEqual">
      <formula>$B$3</formula>
    </cfRule>
  </conditionalFormatting>
  <hyperlinks>
    <hyperlink ref="B7" r:id="rId1"/>
    <hyperlink ref="B8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Trajets simples</vt:lpstr>
      <vt:lpstr>Trajets complexes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 Christophe OAB</dc:creator>
  <cp:lastModifiedBy>HOUDEBINE Roland</cp:lastModifiedBy>
  <dcterms:created xsi:type="dcterms:W3CDTF">2019-06-03T07:36:45Z</dcterms:created>
  <dcterms:modified xsi:type="dcterms:W3CDTF">2019-06-26T10:20:27Z</dcterms:modified>
</cp:coreProperties>
</file>